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tabRatio="601" firstSheet="1" activeTab="1"/>
  </bookViews>
  <sheets>
    <sheet name="Лист17" sheetId="1" state="hidden" r:id="rId1"/>
    <sheet name="Доходы" sheetId="2" r:id="rId2"/>
    <sheet name="Расходы" sheetId="3" r:id="rId3"/>
    <sheet name="Дефицит" sheetId="4" r:id="rId4"/>
    <sheet name="Исходные_данные" sheetId="5" state="hidden" r:id="rId5"/>
  </sheets>
  <definedNames>
    <definedName name="BK">'Доходы'!$I$8</definedName>
    <definedName name="BUD">'Доходы'!$B$10</definedName>
    <definedName name="DATA">'Доходы'!$D$5</definedName>
    <definedName name="DATA1">'Доходы'!$I$5</definedName>
    <definedName name="DATA2">'Дефицит'!$A$36</definedName>
    <definedName name="FIN">'Доходы'!$B$9</definedName>
    <definedName name="GBUX">'Дефицит'!$B$33</definedName>
    <definedName name="KOD">'Доходы'!$I$4</definedName>
    <definedName name="OKATO">'Доходы'!$I$9</definedName>
    <definedName name="OKATOB">'Доходы'!$K$6</definedName>
    <definedName name="OKATOU">'Доходы'!$K$7</definedName>
    <definedName name="OKEI">'Доходы'!$I$11</definedName>
    <definedName name="OKPO">'Доходы'!$I$6</definedName>
    <definedName name="OKUD">'Доходы'!$I$2</definedName>
    <definedName name="ORG">'Доходы'!$B$6</definedName>
    <definedName name="ORG_FULLNAME">'Доходы'!$K$8</definedName>
    <definedName name="ORG_SHORTNAME">'Доходы'!$K$9</definedName>
    <definedName name="RUK">'Дефицит'!$B$30</definedName>
    <definedName name="TELO1">'Доходы'!$21:$24</definedName>
    <definedName name="TELO11">'Доходы'!$23:$23</definedName>
    <definedName name="TELO2">'Расходы'!$10:$34</definedName>
    <definedName name="TELO21">'Расходы'!$33:$33</definedName>
    <definedName name="TELO3">'Дефицит'!$10:$27</definedName>
    <definedName name="TELO31">'Дефицит'!$26:$26</definedName>
    <definedName name="ИНН">'Доходы'!$K$1</definedName>
    <definedName name="КодУБП">'Доходы'!$K$3</definedName>
    <definedName name="КодЭлБюд">'Доходы'!$K$4</definedName>
    <definedName name="КПП">'Доходы'!$K$2</definedName>
    <definedName name="ПрПер">'Доходы'!$K$5</definedName>
  </definedNames>
  <calcPr fullCalcOnLoad="1"/>
</workbook>
</file>

<file path=xl/sharedStrings.xml><?xml version="1.0" encoding="utf-8"?>
<sst xmlns="http://schemas.openxmlformats.org/spreadsheetml/2006/main" count="358" uniqueCount="199">
  <si>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</si>
  <si>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</si>
  <si>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</si>
  <si>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</si>
  <si>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</si>
  <si>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</si>
  <si>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</si>
  <si>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</si>
  <si>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</si>
  <si>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</si>
  <si>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</si>
  <si>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</si>
  <si>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</si>
  <si>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</si>
  <si>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</si>
  <si>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</si>
  <si>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</si>
  <si>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</si>
  <si>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</si>
  <si>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</si>
  <si>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</si>
  <si>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</si>
  <si>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</si>
  <si>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</si>
  <si>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</si>
  <si>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</si>
  <si>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</si>
  <si>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</si>
  <si>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</si>
  <si>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</si>
  <si>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</si>
  <si>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(подпись)                     (расшифровка подписи)</t>
  </si>
  <si>
    <t xml:space="preserve">                                 1. Доходы бюджета</t>
  </si>
  <si>
    <t xml:space="preserve">                    3. Источники финансирования дефицитов бюджетов</t>
  </si>
  <si>
    <t>Форма 0503127  с.3</t>
  </si>
  <si>
    <t>0503127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</si>
  <si>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</si>
  <si>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</si>
  <si>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</si>
  <si>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Код расхода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</si>
  <si>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</si>
  <si>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</si>
  <si>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</si>
  <si>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</si>
  <si>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</si>
  <si>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</si>
  <si>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</si>
  <si>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</si>
  <si>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</si>
  <si>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</si>
  <si>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 xml:space="preserve">        Форма 0503127  с.2</t>
  </si>
  <si>
    <t xml:space="preserve">Утвержденные </t>
  </si>
  <si>
    <t xml:space="preserve">бюджетные </t>
  </si>
  <si>
    <t xml:space="preserve">                        ОТЧЕТ  ОБ  ИСПОЛНЕНИИ БЮДЖЕТА</t>
  </si>
  <si>
    <t>Наименование бюджета</t>
  </si>
  <si>
    <t xml:space="preserve">                                  (подпись)                                (расшифровка подписи)</t>
  </si>
  <si>
    <t xml:space="preserve">Главный бухгалтер ________________   </t>
  </si>
  <si>
    <t xml:space="preserve">                                       (подпись)                           (расшифровка подписи)</t>
  </si>
  <si>
    <t>Глава по БК</t>
  </si>
  <si>
    <t>Главный распорядитель, распорядитель,
получатель бюджетных средств, главный администратор, администратор доходов бюджета, главный администратор, администратор источников</t>
  </si>
  <si>
    <t>финансирования дефицита бюджета</t>
  </si>
  <si>
    <t xml:space="preserve">                                                ГЛАВНОГО РАСПОРЯДИТЕЛЯ, РАСПОРЯДИТЕЛЯ, ПОЛУЧАТЕЛЯ БЮДЖЕТНЫХ СРЕДСТВ</t>
  </si>
  <si>
    <t>ГЛАВНОГО АДМИНИСТРАТОРА, АДМИНИСТРАТОРА ИСТОЧНИКОВ ФИНАНСИРОВАНИЯ ДЕФИЦИТА БЮДЖЕТА,</t>
  </si>
  <si>
    <t xml:space="preserve">               ГЛАВНОГО АДМИНИСТРАТОРА, АДМИНИСТРАТОРА ДОХОДОВ БЮДЖЕТА</t>
  </si>
  <si>
    <t xml:space="preserve">Код дохода </t>
  </si>
  <si>
    <t>по бюджетной</t>
  </si>
  <si>
    <t>классификации</t>
  </si>
  <si>
    <t>финансовые</t>
  </si>
  <si>
    <t>органы</t>
  </si>
  <si>
    <t>классификаци</t>
  </si>
  <si>
    <t>Исходные данные формы и реквизиты организации</t>
  </si>
  <si>
    <t>Наименование реквизита</t>
  </si>
  <si>
    <t>Значение</t>
  </si>
  <si>
    <t>Имя метки/диапазона</t>
  </si>
  <si>
    <t>Описание</t>
  </si>
  <si>
    <t>Ограничения</t>
  </si>
  <si>
    <t xml:space="preserve">Используется при выгрузке в XML </t>
  </si>
  <si>
    <t>Форма по ОКУД</t>
  </si>
  <si>
    <t>Да</t>
  </si>
  <si>
    <t>Дата генерации отчета (DATA2)</t>
  </si>
  <si>
    <t>Стартовая дата (DATA) Лист1</t>
  </si>
  <si>
    <t>Используется для генерации имени файла</t>
  </si>
  <si>
    <t>Дата в блоке начальных кодов (DATA1)</t>
  </si>
  <si>
    <t>Нет</t>
  </si>
  <si>
    <t>Признак периода</t>
  </si>
  <si>
    <t>1-12 - месячная; 13 - квартальная; 14 - полугодовая; 15 - 9-ти месячная; 16 - годовая</t>
  </si>
  <si>
    <t>число от 1 до 16</t>
  </si>
  <si>
    <t>ОКАТО организации</t>
  </si>
  <si>
    <t>11 символов</t>
  </si>
  <si>
    <t>ОКАТО учредителя</t>
  </si>
  <si>
    <t>ОКАТО бюджета</t>
  </si>
  <si>
    <t>8 символов</t>
  </si>
  <si>
    <t>3 символа</t>
  </si>
  <si>
    <t>Организация (полное наименование)</t>
  </si>
  <si>
    <t>Организация (краткое наименование)</t>
  </si>
  <si>
    <t>не более 160 символов</t>
  </si>
  <si>
    <t>ИНН</t>
  </si>
  <si>
    <t>10 символов</t>
  </si>
  <si>
    <t>КПП</t>
  </si>
  <si>
    <t>9 символов</t>
  </si>
  <si>
    <t>ОКЕИ</t>
  </si>
  <si>
    <t>ОКПО</t>
  </si>
  <si>
    <t>Код УБП</t>
  </si>
  <si>
    <t>5 символов</t>
  </si>
  <si>
    <t>Код элемента бюджета</t>
  </si>
  <si>
    <t xml:space="preserve">             по ОКТМО</t>
  </si>
  <si>
    <t>на 01  января  2019 года</t>
  </si>
  <si>
    <t>01.01.2019</t>
  </si>
  <si>
    <t>Муниципальное казенное дошкольное образовательное учреждение "Детский сад № 14"</t>
  </si>
  <si>
    <t>МКДОУ "Д/с № 14"</t>
  </si>
  <si>
    <t>49142088</t>
  </si>
  <si>
    <t>7412007015</t>
  </si>
  <si>
    <t>743001001</t>
  </si>
  <si>
    <t>16</t>
  </si>
  <si>
    <t>Доходы бюджетов - всего</t>
  </si>
  <si>
    <t>010</t>
  </si>
  <si>
    <t xml:space="preserve">     -     </t>
  </si>
  <si>
    <t xml:space="preserve">     в том числе :</t>
  </si>
  <si>
    <t>Прочие доходы от компенсации затрат бюджетов муниципальных районов</t>
  </si>
  <si>
    <t>021</t>
  </si>
  <si>
    <t>72911302995050000 130</t>
  </si>
  <si>
    <t>Прочие доходы от оказания платных услуг (работ) получателями средств бюджетов муниципальных районов</t>
  </si>
  <si>
    <t>022</t>
  </si>
  <si>
    <t>72911301995050000130</t>
  </si>
  <si>
    <t>Расходы бюджетов - всего</t>
  </si>
  <si>
    <t>200</t>
  </si>
  <si>
    <t>212</t>
  </si>
  <si>
    <t xml:space="preserve">72910045600604900313 </t>
  </si>
  <si>
    <t>213</t>
  </si>
  <si>
    <t xml:space="preserve">72907015609901900111 </t>
  </si>
  <si>
    <t>214</t>
  </si>
  <si>
    <t xml:space="preserve">72907015609901900119 </t>
  </si>
  <si>
    <t>215</t>
  </si>
  <si>
    <t xml:space="preserve">72907015609901900242 </t>
  </si>
  <si>
    <t>216</t>
  </si>
  <si>
    <t xml:space="preserve">72907015609901900244 </t>
  </si>
  <si>
    <t>220</t>
  </si>
  <si>
    <t xml:space="preserve">72907015609942000111 </t>
  </si>
  <si>
    <t>221</t>
  </si>
  <si>
    <t xml:space="preserve">72907015609942000112 </t>
  </si>
  <si>
    <t>222</t>
  </si>
  <si>
    <t xml:space="preserve">72907015609942000119 </t>
  </si>
  <si>
    <t>223</t>
  </si>
  <si>
    <t xml:space="preserve">72907015609942000242 </t>
  </si>
  <si>
    <t>224</t>
  </si>
  <si>
    <t xml:space="preserve">72907015609942000244 </t>
  </si>
  <si>
    <t>225</t>
  </si>
  <si>
    <t xml:space="preserve">72907015608942000851 </t>
  </si>
  <si>
    <t>227</t>
  </si>
  <si>
    <t xml:space="preserve">72907015609942000853 </t>
  </si>
  <si>
    <t>228</t>
  </si>
  <si>
    <t xml:space="preserve">72907015609971680111 </t>
  </si>
  <si>
    <t>229</t>
  </si>
  <si>
    <t xml:space="preserve">72907015609971680119 </t>
  </si>
  <si>
    <t>230</t>
  </si>
  <si>
    <t xml:space="preserve">72907015609971680244 </t>
  </si>
  <si>
    <t>Результат исполнения бюджетов ( дефицит - , профицит + )</t>
  </si>
  <si>
    <t>450</t>
  </si>
  <si>
    <t>Источники финансирования дефицита бюджетов - всего</t>
  </si>
  <si>
    <t>500</t>
  </si>
  <si>
    <t>Источники внутреннего финансирования бюджетов</t>
  </si>
  <si>
    <t>520</t>
  </si>
  <si>
    <t xml:space="preserve">     из них :</t>
  </si>
  <si>
    <t>Источники внешнего финансирования бюджетов</t>
  </si>
  <si>
    <t>620</t>
  </si>
  <si>
    <t>Изменение остатков средств</t>
  </si>
  <si>
    <t>700</t>
  </si>
  <si>
    <t>710</t>
  </si>
  <si>
    <t>Увеличение остатков средств</t>
  </si>
  <si>
    <t>720</t>
  </si>
  <si>
    <t>Уменьшение остатков средств</t>
  </si>
  <si>
    <t>Изменение остатков по расчетам (стр.810+стр.820)</t>
  </si>
  <si>
    <t>800</t>
  </si>
  <si>
    <t>Изменение остатков по расчетам с органами, организующими исполнение бюджетов (стр.811+812)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</si>
  <si>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</si>
  <si>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</si>
  <si>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</si>
  <si>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</si>
  <si>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</si>
  <si>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(стр.821+822)</t>
  </si>
  <si>
    <t>820</t>
  </si>
  <si>
    <t>в том числе :
Увеличение остатков по внутренним расчетам</t>
  </si>
  <si>
    <t>821</t>
  </si>
  <si>
    <t>Уменьшение остатков по внутренним расчетам</t>
  </si>
  <si>
    <t>822</t>
  </si>
  <si>
    <t>О.П. РОМАНОВА</t>
  </si>
  <si>
    <t>Т.Л. БЕРЕГОВЕНКО</t>
  </si>
  <si>
    <t>17  января  2019 года</t>
  </si>
  <si>
    <t>бюджет Коркинского муниципального района</t>
  </si>
  <si>
    <t>729</t>
  </si>
  <si>
    <t>75633000</t>
  </si>
  <si>
    <t>Пособия, компенсации, меры социальной поддержки по публичным нормативным обязательствам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</si>
  <si>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</si>
  <si>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</si>
  <si>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Иные выплаты персоналу учреждений, за исключением фонда оплаты труда </t>
  </si>
  <si>
    <t>Закупка товаров, работ, услуг в сфере информационно-коммуникационных технологий</t>
  </si>
  <si>
    <t>Прочая закупка товаров,работ и услуг</t>
  </si>
  <si>
    <t>Уплата иных платежей</t>
  </si>
  <si>
    <t>Уплата налога на имущество организаций и земельного налога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</si>
</sst>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2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6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4" fillId="0" borderId="24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0" fontId="1" fillId="0" borderId="0" xfId="0" applyFont="1" applyAlignment="1">
      <alignment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49" fontId="4" fillId="0" borderId="17" xfId="0" applyNumberFormat="1" applyFont="1" applyBorder="1" applyAlignment="1">
      <alignment horizontal="centerContinuous"/>
    </xf>
    <xf numFmtId="49" fontId="4" fillId="0" borderId="33" xfId="0" applyNumberFormat="1" applyFont="1" applyBorder="1" applyAlignment="1">
      <alignment horizontal="left" wrapText="1" indent="1"/>
    </xf>
    <xf numFmtId="4" fontId="4" fillId="0" borderId="32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center"/>
    </xf>
    <xf numFmtId="4" fontId="4" fillId="0" borderId="35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 vertical="center"/>
    </xf>
    <xf numFmtId="49" fontId="1" fillId="0" borderId="36" xfId="0" applyNumberFormat="1" applyFont="1" applyBorder="1" applyAlignment="1">
      <alignment horizontal="left" vertical="center" wrapText="1"/>
    </xf>
    <xf numFmtId="0" fontId="0" fillId="0" borderId="36" xfId="0" applyNumberFormat="1" applyFont="1" applyBorder="1" applyAlignment="1">
      <alignment horizontal="left" vertical="center" wrapText="1"/>
    </xf>
    <xf numFmtId="0" fontId="0" fillId="0" borderId="36" xfId="0" applyNumberFormat="1" applyBorder="1" applyAlignment="1">
      <alignment vertical="center"/>
    </xf>
    <xf numFmtId="49" fontId="0" fillId="0" borderId="36" xfId="0" applyNumberFormat="1" applyBorder="1" applyAlignment="1">
      <alignment vertical="center"/>
    </xf>
    <xf numFmtId="49" fontId="0" fillId="0" borderId="36" xfId="0" applyNumberForma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49" fontId="0" fillId="0" borderId="36" xfId="0" applyNumberFormat="1" applyBorder="1" applyAlignment="1">
      <alignment vertical="center" wrapText="1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NumberFormat="1" applyFont="1" applyBorder="1" applyAlignment="1">
      <alignment horizontal="left" vertical="center" wrapText="1"/>
    </xf>
    <xf numFmtId="0" fontId="0" fillId="0" borderId="36" xfId="0" applyNumberFormat="1" applyBorder="1" applyAlignment="1">
      <alignment horizontal="left" vertical="center" wrapText="1"/>
    </xf>
    <xf numFmtId="49" fontId="0" fillId="0" borderId="36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0" fontId="0" fillId="0" borderId="22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vertical="center"/>
    </xf>
    <xf numFmtId="49" fontId="0" fillId="0" borderId="22" xfId="0" applyNumberForma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" fontId="4" fillId="34" borderId="32" xfId="0" applyNumberFormat="1" applyFont="1" applyFill="1" applyBorder="1" applyAlignment="1">
      <alignment horizontal="center"/>
    </xf>
    <xf numFmtId="4" fontId="4" fillId="34" borderId="31" xfId="0" applyNumberFormat="1" applyFont="1" applyFill="1" applyBorder="1" applyAlignment="1">
      <alignment horizontal="center"/>
    </xf>
    <xf numFmtId="4" fontId="4" fillId="35" borderId="32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Список13" displayName="Список13" ref="A2:F32" totalsRowShown="0">
  <autoFilter ref="A2:F32"/>
  <tableColumns count="6">
    <tableColumn id="1" name="Наименование реквизита"/>
    <tableColumn id="2" name="Значение"/>
    <tableColumn id="4" name="Имя метки/диапазона"/>
    <tableColumn id="5" name="Описание"/>
    <tableColumn id="7" name="Ограничения"/>
    <tableColumn id="6" name="Используется при выгрузке в XML 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showGridLines="0" tabSelected="1" zoomScalePageLayoutView="0" workbookViewId="0" topLeftCell="A1">
      <selection activeCell="D20" sqref="D20"/>
    </sheetView>
  </sheetViews>
  <sheetFormatPr defaultColWidth="9.00390625" defaultRowHeight="12.75"/>
  <cols>
    <col min="1" max="1" width="34.75390625" style="2" customWidth="1"/>
    <col min="2" max="2" width="5.00390625" style="2" customWidth="1"/>
    <col min="3" max="3" width="15.75390625" style="2" customWidth="1"/>
    <col min="4" max="4" width="17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  <col min="10" max="10" width="8.875" style="1" hidden="1" customWidth="1"/>
    <col min="11" max="12" width="9.125" style="1" hidden="1" customWidth="1"/>
  </cols>
  <sheetData>
    <row r="1" spans="1:11" ht="16.5" customHeight="1" thickBot="1">
      <c r="A1" s="13" t="s">
        <v>53</v>
      </c>
      <c r="B1" s="44"/>
      <c r="C1" s="55"/>
      <c r="D1" s="13"/>
      <c r="E1" s="13"/>
      <c r="F1" s="13"/>
      <c r="G1" s="13"/>
      <c r="H1" s="13"/>
      <c r="I1" s="27" t="s">
        <v>6</v>
      </c>
      <c r="K1" s="1" t="s">
        <v>111</v>
      </c>
    </row>
    <row r="2" spans="1:17" ht="12.75" customHeight="1">
      <c r="A2" s="61" t="s">
        <v>61</v>
      </c>
      <c r="B2" s="44"/>
      <c r="C2" s="13"/>
      <c r="D2" s="13"/>
      <c r="E2" s="13"/>
      <c r="F2" s="13"/>
      <c r="G2" s="13"/>
      <c r="H2" s="11" t="s">
        <v>30</v>
      </c>
      <c r="I2" s="54" t="s">
        <v>35</v>
      </c>
      <c r="K2" s="1" t="s">
        <v>112</v>
      </c>
      <c r="Q2" s="1"/>
    </row>
    <row r="3" spans="1:17" ht="12.75" customHeight="1">
      <c r="A3" s="100" t="s">
        <v>62</v>
      </c>
      <c r="B3" s="100"/>
      <c r="C3" s="100"/>
      <c r="D3" s="100"/>
      <c r="E3" s="100"/>
      <c r="F3" s="100"/>
      <c r="G3" s="100"/>
      <c r="H3" s="11"/>
      <c r="I3" s="68"/>
      <c r="Q3" s="1"/>
    </row>
    <row r="4" spans="1:9" ht="12.75" customHeight="1">
      <c r="A4" s="101" t="s">
        <v>63</v>
      </c>
      <c r="B4" s="101"/>
      <c r="C4" s="101"/>
      <c r="D4" s="101"/>
      <c r="E4" s="101"/>
      <c r="F4" s="101"/>
      <c r="G4" s="101"/>
      <c r="H4" s="11"/>
      <c r="I4" s="68"/>
    </row>
    <row r="5" spans="1:11" ht="13.5" customHeight="1">
      <c r="A5" s="14"/>
      <c r="B5" s="14"/>
      <c r="C5" s="14"/>
      <c r="D5" s="102" t="s">
        <v>106</v>
      </c>
      <c r="E5" s="102"/>
      <c r="F5" s="14"/>
      <c r="G5" s="14"/>
      <c r="H5" s="12" t="s">
        <v>26</v>
      </c>
      <c r="I5" s="20" t="s">
        <v>107</v>
      </c>
      <c r="K5" s="1" t="s">
        <v>113</v>
      </c>
    </row>
    <row r="6" spans="1:9" ht="8.25" customHeight="1">
      <c r="A6" s="14"/>
      <c r="B6" s="107" t="s">
        <v>108</v>
      </c>
      <c r="C6" s="107"/>
      <c r="D6" s="107"/>
      <c r="E6" s="107"/>
      <c r="F6" s="107"/>
      <c r="G6" s="107"/>
      <c r="H6" s="12"/>
      <c r="I6" s="104" t="s">
        <v>110</v>
      </c>
    </row>
    <row r="7" spans="1:9" ht="58.5" customHeight="1">
      <c r="A7" s="67" t="s">
        <v>59</v>
      </c>
      <c r="B7" s="107"/>
      <c r="C7" s="107"/>
      <c r="D7" s="107"/>
      <c r="E7" s="107"/>
      <c r="F7" s="107"/>
      <c r="G7" s="107"/>
      <c r="H7" s="12" t="s">
        <v>24</v>
      </c>
      <c r="I7" s="108"/>
    </row>
    <row r="8" spans="1:11" ht="11.25" customHeight="1">
      <c r="A8" s="12" t="s">
        <v>60</v>
      </c>
      <c r="B8" s="102"/>
      <c r="C8" s="102"/>
      <c r="D8" s="102"/>
      <c r="E8" s="102"/>
      <c r="F8" s="102"/>
      <c r="G8" s="102"/>
      <c r="H8" s="66" t="s">
        <v>58</v>
      </c>
      <c r="I8" s="20" t="s">
        <v>189</v>
      </c>
      <c r="K8" s="1" t="s">
        <v>108</v>
      </c>
    </row>
    <row r="9" spans="1:11" ht="15.75" customHeight="1">
      <c r="A9" s="12" t="s">
        <v>54</v>
      </c>
      <c r="B9" s="103" t="s">
        <v>188</v>
      </c>
      <c r="C9" s="103"/>
      <c r="D9" s="103"/>
      <c r="E9" s="103"/>
      <c r="F9" s="103"/>
      <c r="G9" s="103"/>
      <c r="H9" s="12" t="s">
        <v>105</v>
      </c>
      <c r="I9" s="20" t="s">
        <v>190</v>
      </c>
      <c r="K9" s="1" t="s">
        <v>109</v>
      </c>
    </row>
    <row r="10" spans="1:9" ht="15.75" customHeight="1">
      <c r="A10" s="12"/>
      <c r="B10" s="106"/>
      <c r="C10" s="106"/>
      <c r="D10" s="106"/>
      <c r="E10" s="106"/>
      <c r="F10" s="106"/>
      <c r="G10" s="106"/>
      <c r="H10" s="12"/>
      <c r="I10" s="21"/>
    </row>
    <row r="11" spans="1:9" ht="13.5" customHeight="1">
      <c r="A11" s="12" t="s">
        <v>36</v>
      </c>
      <c r="B11" s="12"/>
      <c r="C11" s="12"/>
      <c r="D11" s="11"/>
      <c r="E11" s="11"/>
      <c r="F11" s="11"/>
      <c r="G11" s="11"/>
      <c r="H11" s="12"/>
      <c r="I11" s="104" t="s">
        <v>0</v>
      </c>
    </row>
    <row r="12" spans="1:9" ht="13.5" customHeight="1" thickBot="1">
      <c r="A12" s="12" t="s">
        <v>1</v>
      </c>
      <c r="B12" s="12"/>
      <c r="C12" s="12"/>
      <c r="D12" s="11"/>
      <c r="E12" s="11"/>
      <c r="F12" s="11"/>
      <c r="G12" s="11"/>
      <c r="H12" s="12" t="s">
        <v>25</v>
      </c>
      <c r="I12" s="105"/>
    </row>
    <row r="13" spans="2:9" ht="14.25" customHeight="1">
      <c r="B13" s="40"/>
      <c r="C13" s="40" t="s">
        <v>32</v>
      </c>
      <c r="D13" s="11"/>
      <c r="E13" s="11"/>
      <c r="F13" s="11"/>
      <c r="G13" s="11"/>
      <c r="H13" s="11"/>
      <c r="I13" s="24"/>
    </row>
    <row r="14" spans="1:9" ht="5.25" customHeight="1">
      <c r="A14" s="39"/>
      <c r="B14" s="39"/>
      <c r="C14" s="15"/>
      <c r="D14" s="16"/>
      <c r="E14" s="16"/>
      <c r="F14" s="16"/>
      <c r="G14" s="16"/>
      <c r="H14" s="16"/>
      <c r="I14" s="17"/>
    </row>
    <row r="15" spans="1:9" ht="12.75" customHeight="1">
      <c r="A15" s="7"/>
      <c r="B15" s="8"/>
      <c r="C15" s="26"/>
      <c r="D15" s="6"/>
      <c r="E15" s="28"/>
      <c r="F15" s="36" t="s">
        <v>8</v>
      </c>
      <c r="G15" s="29"/>
      <c r="H15" s="37"/>
      <c r="I15" s="18"/>
    </row>
    <row r="16" spans="1:9" ht="9.75" customHeight="1">
      <c r="A16" s="8"/>
      <c r="B16" s="8" t="s">
        <v>21</v>
      </c>
      <c r="C16" s="8" t="s">
        <v>64</v>
      </c>
      <c r="D16" s="6" t="s">
        <v>51</v>
      </c>
      <c r="E16" s="34" t="s">
        <v>9</v>
      </c>
      <c r="F16" s="38" t="s">
        <v>9</v>
      </c>
      <c r="G16" s="33" t="s">
        <v>12</v>
      </c>
      <c r="H16" s="32"/>
      <c r="I16" s="18" t="s">
        <v>4</v>
      </c>
    </row>
    <row r="17" spans="1:9" ht="9.75" customHeight="1">
      <c r="A17" s="8" t="s">
        <v>7</v>
      </c>
      <c r="B17" s="8" t="s">
        <v>22</v>
      </c>
      <c r="C17" s="26" t="s">
        <v>65</v>
      </c>
      <c r="D17" s="6" t="s">
        <v>52</v>
      </c>
      <c r="E17" s="34" t="s">
        <v>67</v>
      </c>
      <c r="F17" s="6" t="s">
        <v>10</v>
      </c>
      <c r="G17" s="6" t="s">
        <v>13</v>
      </c>
      <c r="H17" s="6" t="s">
        <v>14</v>
      </c>
      <c r="I17" s="18" t="s">
        <v>5</v>
      </c>
    </row>
    <row r="18" spans="1:9" ht="9.75" customHeight="1">
      <c r="A18" s="7"/>
      <c r="B18" s="8" t="s">
        <v>23</v>
      </c>
      <c r="C18" s="8" t="s">
        <v>66</v>
      </c>
      <c r="D18" s="6" t="s">
        <v>5</v>
      </c>
      <c r="E18" s="34" t="s">
        <v>68</v>
      </c>
      <c r="F18" s="6" t="s">
        <v>11</v>
      </c>
      <c r="G18" s="6"/>
      <c r="H18" s="6"/>
      <c r="I18" s="18"/>
    </row>
    <row r="19" spans="1:9" ht="9.75" customHeight="1">
      <c r="A19" s="7"/>
      <c r="B19" s="8"/>
      <c r="C19" s="8"/>
      <c r="D19" s="6"/>
      <c r="E19" s="34"/>
      <c r="F19" s="6"/>
      <c r="G19" s="6"/>
      <c r="H19" s="6"/>
      <c r="I19" s="18"/>
    </row>
    <row r="20" spans="1:9" ht="9.75" customHeight="1" thickBot="1">
      <c r="A20" s="4">
        <v>1</v>
      </c>
      <c r="B20" s="10">
        <v>2</v>
      </c>
      <c r="C20" s="10">
        <v>3</v>
      </c>
      <c r="D20" s="5" t="s">
        <v>2</v>
      </c>
      <c r="E20" s="35" t="s">
        <v>3</v>
      </c>
      <c r="F20" s="5" t="s">
        <v>15</v>
      </c>
      <c r="G20" s="5" t="s">
        <v>16</v>
      </c>
      <c r="H20" s="5" t="s">
        <v>17</v>
      </c>
      <c r="I20" s="19" t="s">
        <v>18</v>
      </c>
    </row>
    <row r="21" spans="1:9" ht="12.75">
      <c r="A21" s="63" t="s">
        <v>114</v>
      </c>
      <c r="B21" s="47" t="s">
        <v>115</v>
      </c>
      <c r="C21" s="49"/>
      <c r="D21" s="70"/>
      <c r="E21" s="70">
        <v>1283900.79</v>
      </c>
      <c r="F21" s="71" t="s">
        <v>116</v>
      </c>
      <c r="G21" s="71" t="s">
        <v>116</v>
      </c>
      <c r="H21" s="71">
        <v>1283900.79</v>
      </c>
      <c r="I21" s="72"/>
    </row>
    <row r="22" spans="1:9" ht="12.75">
      <c r="A22" s="69" t="s">
        <v>117</v>
      </c>
      <c r="B22" s="48"/>
      <c r="C22" s="50"/>
      <c r="D22" s="70"/>
      <c r="E22" s="70"/>
      <c r="F22" s="71"/>
      <c r="G22" s="71"/>
      <c r="H22" s="71"/>
      <c r="I22" s="73"/>
    </row>
    <row r="23" spans="1:9" ht="22.5">
      <c r="A23" s="69" t="s">
        <v>118</v>
      </c>
      <c r="B23" s="48" t="s">
        <v>119</v>
      </c>
      <c r="C23" s="50" t="s">
        <v>120</v>
      </c>
      <c r="D23" s="70"/>
      <c r="E23" s="70">
        <v>49664.41</v>
      </c>
      <c r="F23" s="71" t="s">
        <v>116</v>
      </c>
      <c r="G23" s="71" t="s">
        <v>116</v>
      </c>
      <c r="H23" s="71">
        <v>49664.41</v>
      </c>
      <c r="I23" s="73"/>
    </row>
    <row r="24" spans="1:9" ht="33.75">
      <c r="A24" s="69" t="s">
        <v>121</v>
      </c>
      <c r="B24" s="48" t="s">
        <v>122</v>
      </c>
      <c r="C24" s="64" t="s">
        <v>123</v>
      </c>
      <c r="D24" s="70"/>
      <c r="E24" s="70">
        <v>1234236.38</v>
      </c>
      <c r="F24" s="71" t="s">
        <v>116</v>
      </c>
      <c r="G24" s="71" t="s">
        <v>116</v>
      </c>
      <c r="H24" s="71">
        <v>1234236.38</v>
      </c>
      <c r="I24" s="73"/>
    </row>
  </sheetData>
  <sheetProtection/>
  <mergeCells count="8">
    <mergeCell ref="A3:G3"/>
    <mergeCell ref="A4:G4"/>
    <mergeCell ref="D5:E5"/>
    <mergeCell ref="B9:G9"/>
    <mergeCell ref="I11:I12"/>
    <mergeCell ref="B10:G10"/>
    <mergeCell ref="B6:G8"/>
    <mergeCell ref="I6:I7"/>
  </mergeCells>
  <printOptions/>
  <pageMargins left="0.3937007874015748" right="0.3937007874015748" top="0.7874015748031497" bottom="0.3937007874015748" header="0" footer="0"/>
  <pageSetup blackAndWhite="1" horizontalDpi="600" verticalDpi="600" orientation="landscape" pageOrder="overThenDown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30.875" style="0" customWidth="1"/>
    <col min="2" max="2" width="4.25390625" style="0" customWidth="1"/>
    <col min="3" max="3" width="15.75390625" style="0" customWidth="1"/>
    <col min="4" max="4" width="14.75390625" style="0" customWidth="1"/>
    <col min="5" max="5" width="11.75390625" style="0" customWidth="1"/>
    <col min="6" max="6" width="13.75390625" style="0" customWidth="1"/>
    <col min="7" max="7" width="11.375" style="0" customWidth="1"/>
    <col min="8" max="9" width="11.25390625" style="0" customWidth="1"/>
    <col min="10" max="10" width="11.375" style="0" customWidth="1"/>
    <col min="11" max="11" width="10.875" style="0" customWidth="1"/>
  </cols>
  <sheetData>
    <row r="1" spans="2:11" ht="15">
      <c r="B1" s="40"/>
      <c r="C1" s="12"/>
      <c r="D1" s="40" t="s">
        <v>37</v>
      </c>
      <c r="E1" s="11"/>
      <c r="F1" s="11"/>
      <c r="G1" s="11"/>
      <c r="H1" s="11"/>
      <c r="I1" s="11"/>
      <c r="J1" s="11" t="s">
        <v>50</v>
      </c>
      <c r="K1" s="24"/>
    </row>
    <row r="2" spans="1:11" ht="12.75">
      <c r="A2" s="39"/>
      <c r="B2" s="39"/>
      <c r="C2" s="15"/>
      <c r="D2" s="16"/>
      <c r="E2" s="16"/>
      <c r="F2" s="16"/>
      <c r="G2" s="16"/>
      <c r="H2" s="16"/>
      <c r="I2" s="16"/>
      <c r="J2" s="16"/>
      <c r="K2" s="17"/>
    </row>
    <row r="3" spans="1:11" ht="12" customHeight="1">
      <c r="A3" s="7"/>
      <c r="B3" s="8"/>
      <c r="C3" s="8"/>
      <c r="D3" s="6"/>
      <c r="E3" s="18"/>
      <c r="F3" s="109" t="s">
        <v>8</v>
      </c>
      <c r="G3" s="110"/>
      <c r="H3" s="110"/>
      <c r="I3" s="111"/>
      <c r="J3" s="59" t="s">
        <v>38</v>
      </c>
      <c r="K3" s="58"/>
    </row>
    <row r="4" spans="1:11" ht="9.75" customHeight="1">
      <c r="A4" s="8"/>
      <c r="B4" s="8" t="s">
        <v>21</v>
      </c>
      <c r="C4" s="8" t="s">
        <v>39</v>
      </c>
      <c r="D4" s="6" t="s">
        <v>51</v>
      </c>
      <c r="E4" s="18" t="s">
        <v>40</v>
      </c>
      <c r="F4" s="112"/>
      <c r="G4" s="113"/>
      <c r="H4" s="113"/>
      <c r="I4" s="114"/>
      <c r="J4" s="60" t="s">
        <v>41</v>
      </c>
      <c r="K4" s="31"/>
    </row>
    <row r="5" spans="1:11" ht="11.25" customHeight="1">
      <c r="A5" s="7"/>
      <c r="B5" s="8" t="s">
        <v>22</v>
      </c>
      <c r="C5" s="26" t="s">
        <v>65</v>
      </c>
      <c r="D5" s="6" t="s">
        <v>52</v>
      </c>
      <c r="E5" s="6" t="s">
        <v>42</v>
      </c>
      <c r="F5" s="33" t="s">
        <v>9</v>
      </c>
      <c r="G5" s="38" t="s">
        <v>9</v>
      </c>
      <c r="H5" s="33" t="s">
        <v>12</v>
      </c>
      <c r="I5" s="32"/>
      <c r="J5" s="18" t="s">
        <v>43</v>
      </c>
      <c r="K5" s="18" t="s">
        <v>43</v>
      </c>
    </row>
    <row r="6" spans="1:11" ht="11.25" customHeight="1">
      <c r="A6" s="8" t="s">
        <v>7</v>
      </c>
      <c r="B6" s="8" t="s">
        <v>23</v>
      </c>
      <c r="C6" s="8" t="s">
        <v>66</v>
      </c>
      <c r="D6" s="6" t="s">
        <v>5</v>
      </c>
      <c r="E6" s="34" t="s">
        <v>44</v>
      </c>
      <c r="F6" s="34" t="s">
        <v>67</v>
      </c>
      <c r="G6" s="6" t="s">
        <v>10</v>
      </c>
      <c r="H6" s="6" t="s">
        <v>13</v>
      </c>
      <c r="I6" s="6" t="s">
        <v>14</v>
      </c>
      <c r="J6" s="18" t="s">
        <v>45</v>
      </c>
      <c r="K6" s="18" t="s">
        <v>46</v>
      </c>
    </row>
    <row r="7" spans="1:11" ht="10.5" customHeight="1">
      <c r="A7" s="7"/>
      <c r="B7" s="8"/>
      <c r="C7" s="8"/>
      <c r="D7" s="6"/>
      <c r="E7" s="34"/>
      <c r="F7" s="34" t="s">
        <v>68</v>
      </c>
      <c r="G7" s="6" t="s">
        <v>11</v>
      </c>
      <c r="H7" s="6"/>
      <c r="I7" s="6"/>
      <c r="J7" s="18" t="s">
        <v>47</v>
      </c>
      <c r="K7" s="18" t="s">
        <v>42</v>
      </c>
    </row>
    <row r="8" spans="1:11" ht="11.25" customHeight="1">
      <c r="A8" s="7"/>
      <c r="B8" s="8"/>
      <c r="C8" s="8"/>
      <c r="D8" s="6"/>
      <c r="E8" s="34"/>
      <c r="F8" s="34"/>
      <c r="G8" s="6"/>
      <c r="H8" s="6"/>
      <c r="I8" s="6"/>
      <c r="J8" s="18"/>
      <c r="K8" s="18" t="s">
        <v>44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35" t="s">
        <v>3</v>
      </c>
      <c r="F9" s="35" t="s">
        <v>15</v>
      </c>
      <c r="G9" s="5" t="s">
        <v>16</v>
      </c>
      <c r="H9" s="5" t="s">
        <v>17</v>
      </c>
      <c r="I9" s="5" t="s">
        <v>18</v>
      </c>
      <c r="J9" s="19" t="s">
        <v>48</v>
      </c>
      <c r="K9" s="19" t="s">
        <v>49</v>
      </c>
    </row>
    <row r="10" spans="1:11" ht="12.75">
      <c r="A10" s="63" t="s">
        <v>124</v>
      </c>
      <c r="B10" s="47" t="s">
        <v>125</v>
      </c>
      <c r="C10" s="49"/>
      <c r="D10" s="70">
        <f>SUM(D12:D26)</f>
        <v>326591.02</v>
      </c>
      <c r="E10" s="70">
        <f aca="true" t="shared" si="0" ref="E10:K10">SUM(E12:E26)</f>
        <v>13756215.87</v>
      </c>
      <c r="F10" s="70">
        <f t="shared" si="0"/>
        <v>13983533.609999998</v>
      </c>
      <c r="G10" s="70"/>
      <c r="H10" s="70"/>
      <c r="I10" s="70">
        <f t="shared" si="0"/>
        <v>13983533.609999998</v>
      </c>
      <c r="J10" s="70">
        <f t="shared" si="0"/>
        <v>0</v>
      </c>
      <c r="K10" s="70">
        <f t="shared" si="0"/>
        <v>99273.28000000019</v>
      </c>
    </row>
    <row r="11" spans="1:11" ht="12.75">
      <c r="A11" s="69" t="s">
        <v>117</v>
      </c>
      <c r="B11" s="48"/>
      <c r="C11" s="50"/>
      <c r="D11" s="70"/>
      <c r="E11" s="70"/>
      <c r="F11" s="70"/>
      <c r="G11" s="71"/>
      <c r="H11" s="71"/>
      <c r="I11" s="71"/>
      <c r="J11" s="74"/>
      <c r="K11" s="73"/>
    </row>
    <row r="12" spans="1:11" ht="45">
      <c r="A12" s="69" t="s">
        <v>191</v>
      </c>
      <c r="B12" s="48" t="s">
        <v>126</v>
      </c>
      <c r="C12" s="50" t="s">
        <v>127</v>
      </c>
      <c r="D12" s="70">
        <v>326591.02</v>
      </c>
      <c r="E12" s="70">
        <v>0</v>
      </c>
      <c r="F12" s="70">
        <v>326591.02</v>
      </c>
      <c r="G12" s="71"/>
      <c r="H12" s="71"/>
      <c r="I12" s="71">
        <v>326591.02</v>
      </c>
      <c r="J12" s="74">
        <f>D12-I12</f>
        <v>0</v>
      </c>
      <c r="K12" s="73">
        <v>0</v>
      </c>
    </row>
    <row r="13" spans="1:11" ht="22.5">
      <c r="A13" s="69" t="s">
        <v>192</v>
      </c>
      <c r="B13" s="48" t="s">
        <v>128</v>
      </c>
      <c r="C13" s="50" t="s">
        <v>129</v>
      </c>
      <c r="D13" s="70"/>
      <c r="E13" s="70">
        <v>5434340.75</v>
      </c>
      <c r="F13" s="70">
        <v>5434340.75</v>
      </c>
      <c r="G13" s="71"/>
      <c r="H13" s="71"/>
      <c r="I13" s="71">
        <v>5434340.75</v>
      </c>
      <c r="J13" s="74">
        <v>0</v>
      </c>
      <c r="K13" s="73">
        <f aca="true" t="shared" si="1" ref="K13:K26">E13-I13</f>
        <v>0</v>
      </c>
    </row>
    <row r="14" spans="1:11" ht="56.25">
      <c r="A14" s="69" t="s">
        <v>193</v>
      </c>
      <c r="B14" s="48" t="s">
        <v>130</v>
      </c>
      <c r="C14" s="50" t="s">
        <v>131</v>
      </c>
      <c r="D14" s="70"/>
      <c r="E14" s="70">
        <v>1637458.32</v>
      </c>
      <c r="F14" s="70">
        <v>1637458.32</v>
      </c>
      <c r="G14" s="71"/>
      <c r="H14" s="71"/>
      <c r="I14" s="71">
        <v>1637458.32</v>
      </c>
      <c r="J14" s="74">
        <v>0</v>
      </c>
      <c r="K14" s="73">
        <f t="shared" si="1"/>
        <v>0</v>
      </c>
    </row>
    <row r="15" spans="1:11" ht="33.75">
      <c r="A15" s="69" t="s">
        <v>195</v>
      </c>
      <c r="B15" s="48" t="s">
        <v>132</v>
      </c>
      <c r="C15" s="50" t="s">
        <v>133</v>
      </c>
      <c r="D15" s="70"/>
      <c r="E15" s="70">
        <v>183630</v>
      </c>
      <c r="F15" s="70">
        <v>183630</v>
      </c>
      <c r="G15" s="71"/>
      <c r="H15" s="71"/>
      <c r="I15" s="71">
        <v>183630</v>
      </c>
      <c r="J15" s="74">
        <v>0</v>
      </c>
      <c r="K15" s="73">
        <f t="shared" si="1"/>
        <v>0</v>
      </c>
    </row>
    <row r="16" spans="1:11" ht="22.5">
      <c r="A16" s="69" t="s">
        <v>196</v>
      </c>
      <c r="B16" s="48" t="s">
        <v>134</v>
      </c>
      <c r="C16" s="50" t="s">
        <v>135</v>
      </c>
      <c r="D16" s="70"/>
      <c r="E16" s="70">
        <v>35926</v>
      </c>
      <c r="F16" s="70">
        <v>35926</v>
      </c>
      <c r="G16" s="71"/>
      <c r="H16" s="71"/>
      <c r="I16" s="71">
        <v>35926</v>
      </c>
      <c r="J16" s="74">
        <v>0</v>
      </c>
      <c r="K16" s="73">
        <f t="shared" si="1"/>
        <v>0</v>
      </c>
    </row>
    <row r="17" spans="1:11" ht="22.5">
      <c r="A17" s="69" t="s">
        <v>192</v>
      </c>
      <c r="B17" s="48" t="s">
        <v>136</v>
      </c>
      <c r="C17" s="50" t="s">
        <v>137</v>
      </c>
      <c r="D17" s="70"/>
      <c r="E17" s="70">
        <v>1235769.54</v>
      </c>
      <c r="F17" s="70">
        <v>1235769.54</v>
      </c>
      <c r="G17" s="71"/>
      <c r="H17" s="71"/>
      <c r="I17" s="71">
        <v>1235769.54</v>
      </c>
      <c r="J17" s="74">
        <v>0</v>
      </c>
      <c r="K17" s="73">
        <f t="shared" si="1"/>
        <v>0</v>
      </c>
    </row>
    <row r="18" spans="1:11" ht="33.75">
      <c r="A18" s="69" t="s">
        <v>194</v>
      </c>
      <c r="B18" s="48" t="s">
        <v>138</v>
      </c>
      <c r="C18" s="50" t="s">
        <v>139</v>
      </c>
      <c r="D18" s="70"/>
      <c r="E18" s="70">
        <v>558.57</v>
      </c>
      <c r="F18" s="70">
        <v>558.57</v>
      </c>
      <c r="G18" s="71"/>
      <c r="H18" s="71"/>
      <c r="I18" s="71">
        <v>558.57</v>
      </c>
      <c r="J18" s="74">
        <v>0</v>
      </c>
      <c r="K18" s="73">
        <f t="shared" si="1"/>
        <v>0</v>
      </c>
    </row>
    <row r="19" spans="1:11" ht="56.25">
      <c r="A19" s="69" t="s">
        <v>193</v>
      </c>
      <c r="B19" s="48" t="s">
        <v>140</v>
      </c>
      <c r="C19" s="50" t="s">
        <v>141</v>
      </c>
      <c r="D19" s="70"/>
      <c r="E19" s="70">
        <v>328802.26</v>
      </c>
      <c r="F19" s="70">
        <v>328802.26</v>
      </c>
      <c r="G19" s="71"/>
      <c r="H19" s="71"/>
      <c r="I19" s="71">
        <v>328802.26</v>
      </c>
      <c r="J19" s="74">
        <v>0</v>
      </c>
      <c r="K19" s="73">
        <f t="shared" si="1"/>
        <v>0</v>
      </c>
    </row>
    <row r="20" spans="1:11" ht="33.75">
      <c r="A20" s="69" t="s">
        <v>195</v>
      </c>
      <c r="B20" s="48" t="s">
        <v>142</v>
      </c>
      <c r="C20" s="50" t="s">
        <v>143</v>
      </c>
      <c r="D20" s="70"/>
      <c r="E20" s="70">
        <v>12382.25</v>
      </c>
      <c r="F20" s="70">
        <v>10283.51</v>
      </c>
      <c r="G20" s="71"/>
      <c r="H20" s="71"/>
      <c r="I20" s="71">
        <v>10283.51</v>
      </c>
      <c r="J20" s="74">
        <v>0</v>
      </c>
      <c r="K20" s="73">
        <f t="shared" si="1"/>
        <v>2098.74</v>
      </c>
    </row>
    <row r="21" spans="1:11" ht="22.5">
      <c r="A21" s="69" t="s">
        <v>196</v>
      </c>
      <c r="B21" s="48" t="s">
        <v>144</v>
      </c>
      <c r="C21" s="50" t="s">
        <v>145</v>
      </c>
      <c r="D21" s="70"/>
      <c r="E21" s="70">
        <v>3027094.96</v>
      </c>
      <c r="F21" s="70">
        <v>2929920.51</v>
      </c>
      <c r="G21" s="71"/>
      <c r="H21" s="71"/>
      <c r="I21" s="71">
        <v>2929920.51</v>
      </c>
      <c r="J21" s="74">
        <v>0</v>
      </c>
      <c r="K21" s="73">
        <f t="shared" si="1"/>
        <v>97174.45000000019</v>
      </c>
    </row>
    <row r="22" spans="1:11" ht="22.5">
      <c r="A22" s="69" t="s">
        <v>198</v>
      </c>
      <c r="B22" s="48" t="s">
        <v>146</v>
      </c>
      <c r="C22" s="50" t="s">
        <v>147</v>
      </c>
      <c r="D22" s="70"/>
      <c r="E22" s="70">
        <v>651</v>
      </c>
      <c r="F22" s="70">
        <v>651</v>
      </c>
      <c r="G22" s="71"/>
      <c r="H22" s="71"/>
      <c r="I22" s="71">
        <v>651</v>
      </c>
      <c r="J22" s="74">
        <v>0</v>
      </c>
      <c r="K22" s="73">
        <f t="shared" si="1"/>
        <v>0</v>
      </c>
    </row>
    <row r="23" spans="1:11" ht="22.5">
      <c r="A23" s="69" t="s">
        <v>197</v>
      </c>
      <c r="B23" s="48" t="s">
        <v>148</v>
      </c>
      <c r="C23" s="50" t="s">
        <v>149</v>
      </c>
      <c r="D23" s="70"/>
      <c r="E23" s="70">
        <v>63.46</v>
      </c>
      <c r="F23" s="70">
        <v>63.37</v>
      </c>
      <c r="G23" s="71"/>
      <c r="H23" s="71"/>
      <c r="I23" s="71">
        <v>63.37</v>
      </c>
      <c r="J23" s="74">
        <v>0</v>
      </c>
      <c r="K23" s="73">
        <f t="shared" si="1"/>
        <v>0.09000000000000341</v>
      </c>
    </row>
    <row r="24" spans="1:11" ht="22.5">
      <c r="A24" s="69" t="s">
        <v>192</v>
      </c>
      <c r="B24" s="48" t="s">
        <v>150</v>
      </c>
      <c r="C24" s="50" t="s">
        <v>151</v>
      </c>
      <c r="D24" s="70"/>
      <c r="E24" s="70">
        <v>1136500</v>
      </c>
      <c r="F24" s="70">
        <v>1136500</v>
      </c>
      <c r="G24" s="71"/>
      <c r="H24" s="71"/>
      <c r="I24" s="71">
        <v>1136500</v>
      </c>
      <c r="J24" s="74">
        <v>0</v>
      </c>
      <c r="K24" s="73">
        <f t="shared" si="1"/>
        <v>0</v>
      </c>
    </row>
    <row r="25" spans="1:11" ht="56.25">
      <c r="A25" s="69" t="s">
        <v>193</v>
      </c>
      <c r="B25" s="48" t="s">
        <v>152</v>
      </c>
      <c r="C25" s="50" t="s">
        <v>153</v>
      </c>
      <c r="D25" s="70"/>
      <c r="E25" s="70">
        <v>385677.35</v>
      </c>
      <c r="F25" s="70">
        <v>385677.35</v>
      </c>
      <c r="G25" s="71"/>
      <c r="H25" s="71"/>
      <c r="I25" s="71">
        <v>385677.35</v>
      </c>
      <c r="J25" s="74">
        <v>0</v>
      </c>
      <c r="K25" s="73">
        <f t="shared" si="1"/>
        <v>0</v>
      </c>
    </row>
    <row r="26" spans="1:11" ht="22.5">
      <c r="A26" s="69" t="s">
        <v>196</v>
      </c>
      <c r="B26" s="48" t="s">
        <v>154</v>
      </c>
      <c r="C26" s="50" t="s">
        <v>155</v>
      </c>
      <c r="D26" s="70"/>
      <c r="E26" s="70">
        <v>337361.41</v>
      </c>
      <c r="F26" s="70">
        <v>337361.41</v>
      </c>
      <c r="G26" s="71"/>
      <c r="H26" s="71"/>
      <c r="I26" s="71">
        <v>337361.41</v>
      </c>
      <c r="J26" s="74">
        <v>0</v>
      </c>
      <c r="K26" s="73">
        <f t="shared" si="1"/>
        <v>0</v>
      </c>
    </row>
    <row r="27" spans="1:11" ht="22.5">
      <c r="A27" s="69" t="s">
        <v>156</v>
      </c>
      <c r="B27" s="48" t="s">
        <v>157</v>
      </c>
      <c r="C27" s="50"/>
      <c r="D27" s="99"/>
      <c r="E27" s="70"/>
      <c r="F27" s="97">
        <v>-12699632.82</v>
      </c>
      <c r="G27" s="71"/>
      <c r="H27" s="71"/>
      <c r="I27" s="98">
        <v>-12699632.82</v>
      </c>
      <c r="J27" s="74"/>
      <c r="K27" s="73"/>
    </row>
    <row r="28" spans="1:11" ht="12.75">
      <c r="A28" s="69"/>
      <c r="B28" s="48"/>
      <c r="C28" s="50"/>
      <c r="D28" s="70"/>
      <c r="E28" s="70"/>
      <c r="F28" s="70"/>
      <c r="G28" s="71"/>
      <c r="H28" s="71"/>
      <c r="I28" s="71"/>
      <c r="J28" s="74"/>
      <c r="K28" s="73"/>
    </row>
    <row r="29" spans="1:11" ht="12.75">
      <c r="A29" s="69"/>
      <c r="B29" s="48"/>
      <c r="C29" s="50"/>
      <c r="D29" s="70"/>
      <c r="E29" s="70"/>
      <c r="F29" s="70"/>
      <c r="G29" s="71"/>
      <c r="H29" s="71"/>
      <c r="I29" s="71"/>
      <c r="J29" s="74"/>
      <c r="K29" s="73"/>
    </row>
    <row r="30" spans="1:11" ht="12.75">
      <c r="A30" s="69"/>
      <c r="B30" s="48"/>
      <c r="C30" s="50"/>
      <c r="D30" s="70"/>
      <c r="E30" s="70"/>
      <c r="F30" s="70"/>
      <c r="G30" s="71"/>
      <c r="H30" s="71"/>
      <c r="I30" s="71"/>
      <c r="J30" s="74"/>
      <c r="K30" s="73"/>
    </row>
    <row r="31" spans="1:11" ht="12.75">
      <c r="A31" s="69"/>
      <c r="B31" s="48"/>
      <c r="C31" s="50"/>
      <c r="D31" s="70"/>
      <c r="E31" s="70"/>
      <c r="F31" s="70"/>
      <c r="G31" s="71"/>
      <c r="H31" s="71"/>
      <c r="I31" s="71"/>
      <c r="J31" s="74"/>
      <c r="K31" s="73"/>
    </row>
    <row r="32" spans="1:11" ht="12.75">
      <c r="A32" s="69"/>
      <c r="B32" s="48"/>
      <c r="C32" s="50"/>
      <c r="D32" s="70"/>
      <c r="E32" s="70"/>
      <c r="F32" s="70"/>
      <c r="G32" s="71"/>
      <c r="H32" s="71"/>
      <c r="I32" s="71"/>
      <c r="J32" s="74"/>
      <c r="K32" s="73"/>
    </row>
    <row r="33" spans="1:11" ht="12.75">
      <c r="A33" s="69"/>
      <c r="B33" s="48"/>
      <c r="C33" s="50"/>
      <c r="D33" s="70"/>
      <c r="E33" s="70"/>
      <c r="F33" s="70"/>
      <c r="G33" s="71"/>
      <c r="H33" s="71"/>
      <c r="I33" s="71"/>
      <c r="J33" s="74"/>
      <c r="K33" s="73"/>
    </row>
    <row r="34" spans="1:11" ht="12.75">
      <c r="A34" s="69"/>
      <c r="B34" s="48"/>
      <c r="C34" s="65"/>
      <c r="D34" s="70"/>
      <c r="E34" s="70"/>
      <c r="F34" s="70"/>
      <c r="G34" s="71"/>
      <c r="H34" s="71"/>
      <c r="I34" s="71"/>
      <c r="J34" s="74"/>
      <c r="K34" s="73"/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3.125" style="2" customWidth="1"/>
    <col min="2" max="2" width="4.625" style="2" customWidth="1"/>
    <col min="3" max="3" width="15.75390625" style="2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2"/>
      <c r="B1" s="45"/>
      <c r="C1" s="3"/>
      <c r="D1" s="23"/>
      <c r="E1" s="23"/>
      <c r="F1" s="23"/>
      <c r="G1" s="23"/>
      <c r="H1" s="52"/>
      <c r="I1" s="23"/>
    </row>
    <row r="2" spans="2:9" ht="15">
      <c r="B2" s="40" t="s">
        <v>33</v>
      </c>
      <c r="C2" s="12"/>
      <c r="D2" s="11"/>
      <c r="E2" s="11"/>
      <c r="F2" s="11"/>
      <c r="G2" s="11"/>
      <c r="I2" s="52" t="s">
        <v>34</v>
      </c>
    </row>
    <row r="3" spans="1:9" ht="11.25" customHeight="1">
      <c r="A3" s="39"/>
      <c r="B3" s="46"/>
      <c r="C3" s="15"/>
      <c r="D3" s="16"/>
      <c r="E3" s="16"/>
      <c r="F3" s="16"/>
      <c r="G3" s="16"/>
      <c r="H3" s="16"/>
      <c r="I3" s="17"/>
    </row>
    <row r="4" spans="1:9" ht="12.75">
      <c r="A4" s="7"/>
      <c r="B4" s="8"/>
      <c r="C4" s="26"/>
      <c r="D4" s="6"/>
      <c r="E4" s="28"/>
      <c r="F4" s="36" t="s">
        <v>8</v>
      </c>
      <c r="G4" s="29"/>
      <c r="H4" s="37"/>
      <c r="I4" s="62"/>
    </row>
    <row r="5" spans="1:9" ht="10.5" customHeight="1">
      <c r="A5" s="43"/>
      <c r="B5" s="8" t="s">
        <v>21</v>
      </c>
      <c r="C5" s="8" t="s">
        <v>19</v>
      </c>
      <c r="D5" s="6" t="s">
        <v>51</v>
      </c>
      <c r="E5" s="33" t="s">
        <v>9</v>
      </c>
      <c r="F5" s="38" t="s">
        <v>9</v>
      </c>
      <c r="G5" s="33" t="s">
        <v>12</v>
      </c>
      <c r="H5" s="32"/>
      <c r="I5" s="18" t="s">
        <v>4</v>
      </c>
    </row>
    <row r="6" spans="1:9" ht="10.5" customHeight="1">
      <c r="A6" s="8" t="s">
        <v>7</v>
      </c>
      <c r="B6" s="8" t="s">
        <v>22</v>
      </c>
      <c r="C6" s="26" t="s">
        <v>20</v>
      </c>
      <c r="D6" s="6" t="s">
        <v>52</v>
      </c>
      <c r="E6" s="34" t="s">
        <v>67</v>
      </c>
      <c r="F6" s="6" t="s">
        <v>10</v>
      </c>
      <c r="G6" s="6" t="s">
        <v>13</v>
      </c>
      <c r="H6" s="6" t="s">
        <v>14</v>
      </c>
      <c r="I6" s="18" t="s">
        <v>5</v>
      </c>
    </row>
    <row r="7" spans="1:9" ht="9.75" customHeight="1">
      <c r="A7" s="7"/>
      <c r="B7" s="8" t="s">
        <v>23</v>
      </c>
      <c r="C7" s="8" t="s">
        <v>65</v>
      </c>
      <c r="D7" s="6" t="s">
        <v>5</v>
      </c>
      <c r="E7" s="34" t="s">
        <v>68</v>
      </c>
      <c r="F7" s="6" t="s">
        <v>11</v>
      </c>
      <c r="G7" s="6"/>
      <c r="H7" s="6"/>
      <c r="I7" s="18"/>
    </row>
    <row r="8" spans="1:9" ht="10.5" customHeight="1">
      <c r="A8" s="7"/>
      <c r="B8" s="8"/>
      <c r="C8" s="8" t="s">
        <v>69</v>
      </c>
      <c r="D8" s="6"/>
      <c r="E8" s="34"/>
      <c r="F8" s="6"/>
      <c r="G8" s="6"/>
      <c r="H8" s="6"/>
      <c r="I8" s="30"/>
    </row>
    <row r="9" spans="1:9" ht="9.75" customHeight="1" thickBot="1">
      <c r="A9" s="4">
        <v>1</v>
      </c>
      <c r="B9" s="10">
        <v>2</v>
      </c>
      <c r="C9" s="10">
        <v>3</v>
      </c>
      <c r="D9" s="5" t="s">
        <v>2</v>
      </c>
      <c r="E9" s="35" t="s">
        <v>3</v>
      </c>
      <c r="F9" s="5" t="s">
        <v>15</v>
      </c>
      <c r="G9" s="5" t="s">
        <v>16</v>
      </c>
      <c r="H9" s="5" t="s">
        <v>17</v>
      </c>
      <c r="I9" s="19" t="s">
        <v>18</v>
      </c>
    </row>
    <row r="10" spans="1:9" ht="22.5">
      <c r="A10" s="63" t="s">
        <v>158</v>
      </c>
      <c r="B10" s="47" t="s">
        <v>159</v>
      </c>
      <c r="C10" s="49"/>
      <c r="D10" s="70" t="s">
        <v>116</v>
      </c>
      <c r="E10" s="70">
        <v>12699632.82</v>
      </c>
      <c r="F10" s="71" t="s">
        <v>116</v>
      </c>
      <c r="G10" s="71" t="s">
        <v>116</v>
      </c>
      <c r="H10" s="71">
        <v>12699632.82</v>
      </c>
      <c r="I10" s="72"/>
    </row>
    <row r="11" spans="1:9" ht="12.75">
      <c r="A11" s="69" t="s">
        <v>117</v>
      </c>
      <c r="B11" s="48"/>
      <c r="C11" s="50"/>
      <c r="D11" s="70"/>
      <c r="E11" s="70"/>
      <c r="F11" s="71"/>
      <c r="G11" s="71"/>
      <c r="H11" s="71"/>
      <c r="I11" s="73"/>
    </row>
    <row r="12" spans="1:9" ht="22.5">
      <c r="A12" s="69" t="s">
        <v>160</v>
      </c>
      <c r="B12" s="48" t="s">
        <v>161</v>
      </c>
      <c r="C12" s="50"/>
      <c r="D12" s="70" t="s">
        <v>116</v>
      </c>
      <c r="E12" s="70" t="s">
        <v>116</v>
      </c>
      <c r="F12" s="71" t="s">
        <v>116</v>
      </c>
      <c r="G12" s="71" t="s">
        <v>116</v>
      </c>
      <c r="H12" s="71" t="s">
        <v>116</v>
      </c>
      <c r="I12" s="73" t="s">
        <v>116</v>
      </c>
    </row>
    <row r="13" spans="1:9" ht="12.75">
      <c r="A13" s="69" t="s">
        <v>162</v>
      </c>
      <c r="B13" s="48"/>
      <c r="C13" s="50"/>
      <c r="D13" s="70"/>
      <c r="E13" s="70"/>
      <c r="F13" s="71"/>
      <c r="G13" s="71"/>
      <c r="H13" s="71"/>
      <c r="I13" s="73"/>
    </row>
    <row r="14" spans="1:9" ht="12.75">
      <c r="A14" s="69"/>
      <c r="B14" s="48"/>
      <c r="C14" s="50"/>
      <c r="D14" s="70"/>
      <c r="E14" s="70"/>
      <c r="F14" s="71"/>
      <c r="G14" s="71"/>
      <c r="H14" s="71"/>
      <c r="I14" s="73"/>
    </row>
    <row r="15" spans="1:9" ht="22.5">
      <c r="A15" s="69" t="s">
        <v>163</v>
      </c>
      <c r="B15" s="48" t="s">
        <v>164</v>
      </c>
      <c r="C15" s="50"/>
      <c r="D15" s="70" t="s">
        <v>116</v>
      </c>
      <c r="E15" s="70" t="s">
        <v>116</v>
      </c>
      <c r="F15" s="71" t="s">
        <v>116</v>
      </c>
      <c r="G15" s="71" t="s">
        <v>116</v>
      </c>
      <c r="H15" s="71" t="s">
        <v>116</v>
      </c>
      <c r="I15" s="73" t="s">
        <v>116</v>
      </c>
    </row>
    <row r="16" spans="1:9" ht="12.75">
      <c r="A16" s="69" t="s">
        <v>162</v>
      </c>
      <c r="B16" s="48"/>
      <c r="C16" s="50"/>
      <c r="D16" s="70"/>
      <c r="E16" s="70"/>
      <c r="F16" s="71"/>
      <c r="G16" s="71"/>
      <c r="H16" s="71"/>
      <c r="I16" s="73"/>
    </row>
    <row r="17" spans="1:9" ht="12.75">
      <c r="A17" s="69"/>
      <c r="B17" s="48"/>
      <c r="C17" s="50"/>
      <c r="D17" s="70"/>
      <c r="E17" s="70"/>
      <c r="F17" s="71"/>
      <c r="G17" s="71"/>
      <c r="H17" s="71"/>
      <c r="I17" s="73"/>
    </row>
    <row r="18" spans="1:9" ht="12.75">
      <c r="A18" s="69" t="s">
        <v>165</v>
      </c>
      <c r="B18" s="48" t="s">
        <v>166</v>
      </c>
      <c r="C18" s="50"/>
      <c r="D18" s="70" t="s">
        <v>116</v>
      </c>
      <c r="E18" s="70" t="s">
        <v>116</v>
      </c>
      <c r="F18" s="71" t="s">
        <v>116</v>
      </c>
      <c r="G18" s="71" t="s">
        <v>116</v>
      </c>
      <c r="H18" s="71" t="s">
        <v>116</v>
      </c>
      <c r="I18" s="73" t="s">
        <v>116</v>
      </c>
    </row>
    <row r="19" spans="1:9" ht="12.75">
      <c r="A19" s="69" t="s">
        <v>168</v>
      </c>
      <c r="B19" s="48" t="s">
        <v>167</v>
      </c>
      <c r="C19" s="50"/>
      <c r="D19" s="70" t="s">
        <v>116</v>
      </c>
      <c r="E19" s="70" t="s">
        <v>116</v>
      </c>
      <c r="F19" s="71" t="s">
        <v>116</v>
      </c>
      <c r="G19" s="71" t="s">
        <v>116</v>
      </c>
      <c r="H19" s="71" t="s">
        <v>116</v>
      </c>
      <c r="I19" s="73" t="s">
        <v>116</v>
      </c>
    </row>
    <row r="20" spans="1:9" ht="12.75">
      <c r="A20" s="69" t="s">
        <v>170</v>
      </c>
      <c r="B20" s="48" t="s">
        <v>169</v>
      </c>
      <c r="C20" s="50"/>
      <c r="D20" s="70" t="s">
        <v>116</v>
      </c>
      <c r="E20" s="70" t="s">
        <v>116</v>
      </c>
      <c r="F20" s="71" t="s">
        <v>116</v>
      </c>
      <c r="G20" s="71" t="s">
        <v>116</v>
      </c>
      <c r="H20" s="71" t="s">
        <v>116</v>
      </c>
      <c r="I20" s="73" t="s">
        <v>116</v>
      </c>
    </row>
    <row r="21" spans="1:9" ht="22.5">
      <c r="A21" s="69" t="s">
        <v>171</v>
      </c>
      <c r="B21" s="48" t="s">
        <v>172</v>
      </c>
      <c r="C21" s="50"/>
      <c r="D21" s="70" t="s">
        <v>116</v>
      </c>
      <c r="E21" s="70">
        <v>12699632.82</v>
      </c>
      <c r="F21" s="71" t="s">
        <v>116</v>
      </c>
      <c r="G21" s="71" t="s">
        <v>116</v>
      </c>
      <c r="H21" s="71">
        <v>12699632.82</v>
      </c>
      <c r="I21" s="73" t="s">
        <v>116</v>
      </c>
    </row>
    <row r="22" spans="1:9" ht="33.75">
      <c r="A22" s="69" t="s">
        <v>173</v>
      </c>
      <c r="B22" s="48" t="s">
        <v>174</v>
      </c>
      <c r="C22" s="50"/>
      <c r="D22" s="70" t="s">
        <v>116</v>
      </c>
      <c r="E22" s="70">
        <v>12699632.82</v>
      </c>
      <c r="F22" s="71" t="s">
        <v>116</v>
      </c>
      <c r="G22" s="71" t="s">
        <v>116</v>
      </c>
      <c r="H22" s="71">
        <v>12699632.82</v>
      </c>
      <c r="I22" s="73" t="s">
        <v>116</v>
      </c>
    </row>
    <row r="23" spans="1:9" ht="33.75">
      <c r="A23" s="69" t="s">
        <v>175</v>
      </c>
      <c r="B23" s="48" t="s">
        <v>176</v>
      </c>
      <c r="C23" s="50"/>
      <c r="D23" s="70" t="s">
        <v>116</v>
      </c>
      <c r="E23" s="70">
        <v>-1283900.79</v>
      </c>
      <c r="F23" s="71" t="s">
        <v>116</v>
      </c>
      <c r="G23" s="71" t="s">
        <v>116</v>
      </c>
      <c r="H23" s="71">
        <v>-1283900.79</v>
      </c>
      <c r="I23" s="73" t="s">
        <v>116</v>
      </c>
    </row>
    <row r="24" spans="1:9" ht="22.5">
      <c r="A24" s="69" t="s">
        <v>177</v>
      </c>
      <c r="B24" s="48" t="s">
        <v>178</v>
      </c>
      <c r="C24" s="50"/>
      <c r="D24" s="70" t="s">
        <v>116</v>
      </c>
      <c r="E24" s="70">
        <v>13983533.61</v>
      </c>
      <c r="F24" s="71" t="s">
        <v>116</v>
      </c>
      <c r="G24" s="71" t="s">
        <v>116</v>
      </c>
      <c r="H24" s="71">
        <v>13983533.61</v>
      </c>
      <c r="I24" s="73" t="s">
        <v>116</v>
      </c>
    </row>
    <row r="25" spans="1:9" ht="22.5">
      <c r="A25" s="69" t="s">
        <v>179</v>
      </c>
      <c r="B25" s="48" t="s">
        <v>180</v>
      </c>
      <c r="C25" s="50"/>
      <c r="D25" s="70" t="s">
        <v>116</v>
      </c>
      <c r="E25" s="70" t="s">
        <v>116</v>
      </c>
      <c r="F25" s="71" t="s">
        <v>116</v>
      </c>
      <c r="G25" s="71" t="s">
        <v>116</v>
      </c>
      <c r="H25" s="71" t="s">
        <v>116</v>
      </c>
      <c r="I25" s="73" t="s">
        <v>116</v>
      </c>
    </row>
    <row r="26" spans="1:9" ht="33.75">
      <c r="A26" s="69" t="s">
        <v>181</v>
      </c>
      <c r="B26" s="48" t="s">
        <v>182</v>
      </c>
      <c r="C26" s="50"/>
      <c r="D26" s="70" t="s">
        <v>116</v>
      </c>
      <c r="E26" s="70" t="s">
        <v>116</v>
      </c>
      <c r="F26" s="71" t="s">
        <v>116</v>
      </c>
      <c r="G26" s="71" t="s">
        <v>116</v>
      </c>
      <c r="H26" s="71" t="s">
        <v>116</v>
      </c>
      <c r="I26" s="73" t="s">
        <v>116</v>
      </c>
    </row>
    <row r="27" spans="1:9" ht="22.5">
      <c r="A27" s="69" t="s">
        <v>183</v>
      </c>
      <c r="B27" s="48" t="s">
        <v>184</v>
      </c>
      <c r="C27" s="64"/>
      <c r="D27" s="70" t="s">
        <v>116</v>
      </c>
      <c r="E27" s="70" t="s">
        <v>116</v>
      </c>
      <c r="F27" s="71" t="s">
        <v>116</v>
      </c>
      <c r="G27" s="71" t="s">
        <v>116</v>
      </c>
      <c r="H27" s="71" t="s">
        <v>116</v>
      </c>
      <c r="I27" s="73" t="s">
        <v>116</v>
      </c>
    </row>
    <row r="28" spans="1:9" ht="12.75">
      <c r="A28" s="51"/>
      <c r="B28" s="53"/>
      <c r="C28" s="25"/>
      <c r="D28" s="25"/>
      <c r="E28" s="25"/>
      <c r="F28" s="25"/>
      <c r="G28" s="25"/>
      <c r="H28" s="25"/>
      <c r="I28" s="25"/>
    </row>
    <row r="29" spans="1:9" ht="7.5" customHeight="1">
      <c r="A29" s="41"/>
      <c r="B29" s="41"/>
      <c r="C29" s="25"/>
      <c r="D29" s="25"/>
      <c r="E29" s="25"/>
      <c r="F29" s="25"/>
      <c r="G29" s="25"/>
      <c r="H29" s="25"/>
      <c r="I29" s="25"/>
    </row>
    <row r="30" spans="1:9" ht="30" customHeight="1">
      <c r="A30" s="42" t="s">
        <v>27</v>
      </c>
      <c r="B30" s="115" t="s">
        <v>185</v>
      </c>
      <c r="C30" s="115"/>
      <c r="D30" s="45"/>
      <c r="E30" s="45" t="s">
        <v>28</v>
      </c>
      <c r="F30" s="25"/>
      <c r="G30" s="25"/>
      <c r="H30" s="25"/>
      <c r="I30" s="25"/>
    </row>
    <row r="31" spans="1:9" ht="9.75" customHeight="1">
      <c r="A31" s="12" t="s">
        <v>55</v>
      </c>
      <c r="B31" s="12"/>
      <c r="C31" s="11"/>
      <c r="D31" s="9"/>
      <c r="E31" s="9" t="s">
        <v>29</v>
      </c>
      <c r="F31" s="9"/>
      <c r="G31" s="9"/>
      <c r="H31" s="9"/>
      <c r="I31" s="9"/>
    </row>
    <row r="32" spans="4:9" ht="9.75" customHeight="1">
      <c r="D32" s="9"/>
      <c r="E32" s="9"/>
      <c r="F32" s="22" t="s">
        <v>31</v>
      </c>
      <c r="H32" s="9"/>
      <c r="I32" s="9"/>
    </row>
    <row r="33" spans="1:9" ht="24.75" customHeight="1">
      <c r="A33" s="12" t="s">
        <v>56</v>
      </c>
      <c r="B33" s="102" t="s">
        <v>186</v>
      </c>
      <c r="C33" s="102"/>
      <c r="D33" s="9"/>
      <c r="E33" s="9"/>
      <c r="F33" s="9"/>
      <c r="G33" s="9"/>
      <c r="H33" s="9"/>
      <c r="I33" s="9"/>
    </row>
    <row r="34" spans="1:9" ht="9.75" customHeight="1">
      <c r="A34" s="12" t="s">
        <v>57</v>
      </c>
      <c r="B34" s="12"/>
      <c r="C34" s="11"/>
      <c r="D34" s="9"/>
      <c r="E34" s="9"/>
      <c r="F34" s="9"/>
      <c r="G34" s="9"/>
      <c r="H34" s="9"/>
      <c r="I34" s="9"/>
    </row>
    <row r="35" spans="1:9" ht="11.25" customHeight="1">
      <c r="A35" s="12"/>
      <c r="B35" s="12"/>
      <c r="C35" s="22"/>
      <c r="D35" s="9"/>
      <c r="E35" s="56"/>
      <c r="F35" s="9"/>
      <c r="G35" s="9"/>
      <c r="H35" s="9"/>
      <c r="I35" s="57"/>
    </row>
    <row r="36" spans="1:9" ht="23.25" customHeight="1">
      <c r="A36" s="12" t="s">
        <v>187</v>
      </c>
      <c r="D36" s="9"/>
      <c r="E36" s="9"/>
      <c r="F36" s="9"/>
      <c r="G36" s="9"/>
      <c r="H36" s="9"/>
      <c r="I36" s="57"/>
    </row>
    <row r="37" spans="4:9" ht="9.75" customHeight="1">
      <c r="D37" s="9"/>
      <c r="E37" s="9"/>
      <c r="F37" s="9"/>
      <c r="G37" s="9"/>
      <c r="H37" s="9"/>
      <c r="I37" s="57"/>
    </row>
    <row r="38" spans="1:9" ht="12.75" customHeight="1">
      <c r="A38" s="22"/>
      <c r="B38" s="22"/>
      <c r="C38" s="3"/>
      <c r="D38" s="23"/>
      <c r="E38" s="23"/>
      <c r="F38" s="23"/>
      <c r="G38" s="23"/>
      <c r="H38" s="23"/>
      <c r="I38" s="23"/>
    </row>
  </sheetData>
  <sheetProtection/>
  <mergeCells count="2">
    <mergeCell ref="B30:C30"/>
    <mergeCell ref="B33:C33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8.875" style="0" customWidth="1"/>
    <col min="2" max="2" width="25.25390625" style="94" customWidth="1"/>
    <col min="3" max="3" width="29.625" style="94" customWidth="1"/>
    <col min="4" max="4" width="33.75390625" style="94" customWidth="1"/>
    <col min="5" max="5" width="24.625" style="95" customWidth="1"/>
    <col min="6" max="6" width="44.75390625" style="94" customWidth="1"/>
  </cols>
  <sheetData>
    <row r="1" spans="1:6" ht="18">
      <c r="A1" s="116" t="s">
        <v>70</v>
      </c>
      <c r="B1" s="117"/>
      <c r="C1" s="117"/>
      <c r="D1" s="117"/>
      <c r="E1" s="117"/>
      <c r="F1" s="117"/>
    </row>
    <row r="2" spans="1:6" ht="15.75">
      <c r="A2" s="75" t="s">
        <v>71</v>
      </c>
      <c r="B2" s="76" t="s">
        <v>72</v>
      </c>
      <c r="C2" s="76" t="s">
        <v>73</v>
      </c>
      <c r="D2" s="76" t="s">
        <v>74</v>
      </c>
      <c r="E2" s="76" t="s">
        <v>75</v>
      </c>
      <c r="F2" s="76" t="s">
        <v>76</v>
      </c>
    </row>
    <row r="3" spans="1:6" ht="37.5" customHeight="1">
      <c r="A3" s="77" t="s">
        <v>77</v>
      </c>
      <c r="B3" s="78" t="str">
        <f>CONCATENATE(OKUD)</f>
        <v>0503127</v>
      </c>
      <c r="C3" s="79" t="e">
        <f>ВытащитьФормулу(B3)</f>
        <v>#NAME?</v>
      </c>
      <c r="D3" s="80"/>
      <c r="E3" s="81"/>
      <c r="F3" s="82" t="s">
        <v>78</v>
      </c>
    </row>
    <row r="4" spans="1:6" ht="37.5" customHeight="1">
      <c r="A4" s="83" t="s">
        <v>79</v>
      </c>
      <c r="B4" s="78" t="str">
        <f>CONCATENATE(DATA2)</f>
        <v>17  января  2019 года</v>
      </c>
      <c r="C4" s="79" t="e">
        <f aca="true" t="shared" si="0" ref="C4:C32">ВытащитьФормулу(B4)</f>
        <v>#NAME?</v>
      </c>
      <c r="D4" s="80"/>
      <c r="E4" s="81"/>
      <c r="F4" s="82" t="s">
        <v>78</v>
      </c>
    </row>
    <row r="5" spans="1:6" ht="37.5" customHeight="1">
      <c r="A5" s="83" t="s">
        <v>80</v>
      </c>
      <c r="B5" s="78" t="str">
        <f>CONCATENATE(DATA)</f>
        <v>на 01  января  2019 года</v>
      </c>
      <c r="C5" s="79" t="e">
        <f t="shared" si="0"/>
        <v>#NAME?</v>
      </c>
      <c r="D5" s="84" t="s">
        <v>81</v>
      </c>
      <c r="E5" s="81"/>
      <c r="F5" s="82" t="s">
        <v>78</v>
      </c>
    </row>
    <row r="6" spans="1:6" ht="37.5" customHeight="1">
      <c r="A6" s="83" t="s">
        <v>82</v>
      </c>
      <c r="B6" s="78" t="str">
        <f>CONCATENATE(DATA1)</f>
        <v>01.01.2019</v>
      </c>
      <c r="C6" s="79" t="e">
        <f t="shared" si="0"/>
        <v>#NAME?</v>
      </c>
      <c r="D6" s="80"/>
      <c r="E6" s="81"/>
      <c r="F6" s="82" t="s">
        <v>83</v>
      </c>
    </row>
    <row r="7" spans="1:6" ht="37.5" customHeight="1">
      <c r="A7" s="77" t="s">
        <v>84</v>
      </c>
      <c r="B7" s="78" t="str">
        <f>CONCATENATE(ПрПер)</f>
        <v>16</v>
      </c>
      <c r="C7" s="79" t="e">
        <f t="shared" si="0"/>
        <v>#NAME?</v>
      </c>
      <c r="D7" s="84" t="s">
        <v>85</v>
      </c>
      <c r="E7" s="81" t="s">
        <v>86</v>
      </c>
      <c r="F7" s="82" t="s">
        <v>78</v>
      </c>
    </row>
    <row r="8" spans="1:6" ht="37.5" customHeight="1">
      <c r="A8" s="77" t="s">
        <v>87</v>
      </c>
      <c r="B8" s="78">
        <f>CONCATENATE(OKATOB)</f>
      </c>
      <c r="C8" s="79" t="e">
        <f t="shared" si="0"/>
        <v>#NAME?</v>
      </c>
      <c r="D8" s="80"/>
      <c r="E8" s="81" t="s">
        <v>88</v>
      </c>
      <c r="F8" s="82" t="s">
        <v>78</v>
      </c>
    </row>
    <row r="9" spans="1:6" ht="37.5" customHeight="1">
      <c r="A9" s="77" t="s">
        <v>89</v>
      </c>
      <c r="B9" s="78">
        <f>CONCATENATE(OKATOU)</f>
      </c>
      <c r="C9" s="79" t="e">
        <f t="shared" si="0"/>
        <v>#NAME?</v>
      </c>
      <c r="D9" s="80"/>
      <c r="E9" s="81" t="s">
        <v>88</v>
      </c>
      <c r="F9" s="82" t="s">
        <v>78</v>
      </c>
    </row>
    <row r="10" spans="1:6" ht="37.5" customHeight="1">
      <c r="A10" s="77" t="s">
        <v>90</v>
      </c>
      <c r="B10" s="78" t="str">
        <f>CONCATENATE(OKATO)</f>
        <v>75633000</v>
      </c>
      <c r="C10" s="79" t="e">
        <f t="shared" si="0"/>
        <v>#NAME?</v>
      </c>
      <c r="D10" s="80"/>
      <c r="E10" s="81" t="s">
        <v>91</v>
      </c>
      <c r="F10" s="82" t="s">
        <v>78</v>
      </c>
    </row>
    <row r="11" spans="1:6" ht="37.5" customHeight="1">
      <c r="A11" s="85" t="s">
        <v>58</v>
      </c>
      <c r="B11" s="78" t="str">
        <f>CONCATENATE(BK)</f>
        <v>729</v>
      </c>
      <c r="C11" s="79" t="e">
        <f t="shared" si="0"/>
        <v>#NAME?</v>
      </c>
      <c r="D11" s="80"/>
      <c r="E11" s="81" t="s">
        <v>92</v>
      </c>
      <c r="F11" s="82" t="s">
        <v>78</v>
      </c>
    </row>
    <row r="12" spans="1:6" ht="37.5" customHeight="1">
      <c r="A12" s="83" t="s">
        <v>93</v>
      </c>
      <c r="B12" s="78" t="str">
        <f>CONCATENATE(ORG_FULLNAME)</f>
        <v>Муниципальное казенное дошкольное образовательное учреждение "Детский сад № 14"</v>
      </c>
      <c r="C12" s="79" t="e">
        <f t="shared" si="0"/>
        <v>#NAME?</v>
      </c>
      <c r="D12" s="80"/>
      <c r="E12" s="81"/>
      <c r="F12" s="82" t="s">
        <v>78</v>
      </c>
    </row>
    <row r="13" spans="1:6" ht="37.5" customHeight="1">
      <c r="A13" s="83" t="s">
        <v>94</v>
      </c>
      <c r="B13" s="78" t="str">
        <f>CONCATENATE(ORG_SHORTNAME)</f>
        <v>МКДОУ "Д/с № 14"</v>
      </c>
      <c r="C13" s="79" t="e">
        <f t="shared" si="0"/>
        <v>#NAME?</v>
      </c>
      <c r="D13" s="80"/>
      <c r="E13" s="81" t="s">
        <v>95</v>
      </c>
      <c r="F13" s="82" t="s">
        <v>78</v>
      </c>
    </row>
    <row r="14" spans="1:6" ht="37.5" customHeight="1">
      <c r="A14" s="83" t="s">
        <v>96</v>
      </c>
      <c r="B14" s="78" t="str">
        <f>CONCATENATE(ИНН)</f>
        <v>7412007015</v>
      </c>
      <c r="C14" s="79" t="e">
        <f t="shared" si="0"/>
        <v>#NAME?</v>
      </c>
      <c r="D14" s="80"/>
      <c r="E14" s="81" t="s">
        <v>97</v>
      </c>
      <c r="F14" s="82" t="s">
        <v>78</v>
      </c>
    </row>
    <row r="15" spans="1:6" ht="37.5" customHeight="1">
      <c r="A15" s="83" t="s">
        <v>98</v>
      </c>
      <c r="B15" s="78" t="str">
        <f>CONCATENATE(КПП)</f>
        <v>743001001</v>
      </c>
      <c r="C15" s="79" t="e">
        <f t="shared" si="0"/>
        <v>#NAME?</v>
      </c>
      <c r="D15" s="80"/>
      <c r="E15" s="81" t="s">
        <v>99</v>
      </c>
      <c r="F15" s="82" t="s">
        <v>78</v>
      </c>
    </row>
    <row r="16" spans="1:6" ht="37.5" customHeight="1">
      <c r="A16" s="83" t="s">
        <v>100</v>
      </c>
      <c r="B16" s="78" t="str">
        <f>CONCATENATE(OKEI)</f>
        <v>383</v>
      </c>
      <c r="C16" s="79" t="e">
        <f t="shared" si="0"/>
        <v>#NAME?</v>
      </c>
      <c r="D16" s="80"/>
      <c r="E16" s="81"/>
      <c r="F16" s="82" t="s">
        <v>78</v>
      </c>
    </row>
    <row r="17" spans="1:6" ht="37.5" customHeight="1">
      <c r="A17" s="83" t="s">
        <v>101</v>
      </c>
      <c r="B17" s="78" t="str">
        <f>CONCATENATE(OKPO)</f>
        <v>49142088</v>
      </c>
      <c r="C17" s="79" t="e">
        <f t="shared" si="0"/>
        <v>#NAME?</v>
      </c>
      <c r="D17" s="80"/>
      <c r="E17" s="81" t="s">
        <v>91</v>
      </c>
      <c r="F17" s="82" t="s">
        <v>78</v>
      </c>
    </row>
    <row r="18" spans="1:6" ht="37.5" customHeight="1">
      <c r="A18" s="83" t="s">
        <v>102</v>
      </c>
      <c r="B18" s="78">
        <f>CONCATENATE(КодУБП)</f>
      </c>
      <c r="C18" s="79" t="e">
        <f t="shared" si="0"/>
        <v>#NAME?</v>
      </c>
      <c r="D18" s="80"/>
      <c r="E18" s="81" t="s">
        <v>103</v>
      </c>
      <c r="F18" s="82" t="s">
        <v>78</v>
      </c>
    </row>
    <row r="19" spans="1:6" ht="37.5" customHeight="1">
      <c r="A19" s="85" t="s">
        <v>104</v>
      </c>
      <c r="B19" s="78">
        <f>CONCATENATE(КодЭлБюд)</f>
      </c>
      <c r="C19" s="79" t="e">
        <f t="shared" si="0"/>
        <v>#NAME?</v>
      </c>
      <c r="D19" s="80"/>
      <c r="E19" s="81"/>
      <c r="F19" s="82" t="s">
        <v>83</v>
      </c>
    </row>
    <row r="20" spans="1:6" ht="37.5" customHeight="1">
      <c r="A20" s="83" t="s">
        <v>54</v>
      </c>
      <c r="B20" s="78" t="str">
        <f>CONCATENATE(FIN)</f>
        <v>бюджет Коркинского муниципального района</v>
      </c>
      <c r="C20" s="79" t="e">
        <f t="shared" si="0"/>
        <v>#NAME?</v>
      </c>
      <c r="D20" s="80"/>
      <c r="E20" s="81"/>
      <c r="F20" s="96" t="s">
        <v>83</v>
      </c>
    </row>
    <row r="21" spans="1:6" ht="37.5" customHeight="1">
      <c r="A21" s="83"/>
      <c r="B21" s="86"/>
      <c r="C21" s="79" t="e">
        <f t="shared" si="0"/>
        <v>#NAME?</v>
      </c>
      <c r="D21" s="80"/>
      <c r="E21" s="81"/>
      <c r="F21" s="82"/>
    </row>
    <row r="22" spans="1:6" ht="37.5" customHeight="1">
      <c r="A22" s="85"/>
      <c r="B22" s="86"/>
      <c r="C22" s="79" t="e">
        <f t="shared" si="0"/>
        <v>#NAME?</v>
      </c>
      <c r="D22" s="80"/>
      <c r="E22" s="81"/>
      <c r="F22" s="82"/>
    </row>
    <row r="23" spans="1:6" ht="37.5" customHeight="1">
      <c r="A23" s="85"/>
      <c r="B23" s="86"/>
      <c r="C23" s="79" t="e">
        <f t="shared" si="0"/>
        <v>#NAME?</v>
      </c>
      <c r="D23" s="80"/>
      <c r="E23" s="81"/>
      <c r="F23" s="82"/>
    </row>
    <row r="24" spans="1:6" ht="37.5" customHeight="1">
      <c r="A24" s="85"/>
      <c r="B24" s="86"/>
      <c r="C24" s="79" t="e">
        <f t="shared" si="0"/>
        <v>#NAME?</v>
      </c>
      <c r="D24" s="80"/>
      <c r="E24" s="81"/>
      <c r="F24" s="82"/>
    </row>
    <row r="25" spans="1:6" ht="37.5" customHeight="1">
      <c r="A25" s="85"/>
      <c r="B25" s="87"/>
      <c r="C25" s="79" t="e">
        <f t="shared" si="0"/>
        <v>#NAME?</v>
      </c>
      <c r="D25" s="80"/>
      <c r="E25" s="81"/>
      <c r="F25" s="82"/>
    </row>
    <row r="26" spans="1:6" ht="37.5" customHeight="1">
      <c r="A26" s="85"/>
      <c r="B26" s="87"/>
      <c r="C26" s="79" t="e">
        <f t="shared" si="0"/>
        <v>#NAME?</v>
      </c>
      <c r="D26" s="80"/>
      <c r="E26" s="81"/>
      <c r="F26" s="82"/>
    </row>
    <row r="27" spans="1:6" ht="37.5" customHeight="1">
      <c r="A27" s="88"/>
      <c r="B27" s="87"/>
      <c r="C27" s="79" t="e">
        <f t="shared" si="0"/>
        <v>#NAME?</v>
      </c>
      <c r="D27" s="80"/>
      <c r="E27" s="81"/>
      <c r="F27" s="82"/>
    </row>
    <row r="28" spans="1:6" ht="37.5" customHeight="1">
      <c r="A28" s="88"/>
      <c r="B28" s="87"/>
      <c r="C28" s="79" t="e">
        <f t="shared" si="0"/>
        <v>#NAME?</v>
      </c>
      <c r="D28" s="80"/>
      <c r="E28" s="81"/>
      <c r="F28" s="82"/>
    </row>
    <row r="29" spans="1:6" ht="37.5" customHeight="1">
      <c r="A29" s="88"/>
      <c r="B29" s="87"/>
      <c r="C29" s="79" t="e">
        <f t="shared" si="0"/>
        <v>#NAME?</v>
      </c>
      <c r="D29" s="80"/>
      <c r="E29" s="81"/>
      <c r="F29" s="82"/>
    </row>
    <row r="30" spans="1:6" ht="37.5" customHeight="1">
      <c r="A30" s="88"/>
      <c r="B30" s="87"/>
      <c r="C30" s="79" t="e">
        <f t="shared" si="0"/>
        <v>#NAME?</v>
      </c>
      <c r="D30" s="80"/>
      <c r="E30" s="81"/>
      <c r="F30" s="82"/>
    </row>
    <row r="31" spans="1:6" ht="37.5" customHeight="1">
      <c r="A31" s="88"/>
      <c r="B31" s="87"/>
      <c r="C31" s="79" t="e">
        <f t="shared" si="0"/>
        <v>#NAME?</v>
      </c>
      <c r="D31" s="80"/>
      <c r="E31" s="81"/>
      <c r="F31" s="82"/>
    </row>
    <row r="32" spans="1:6" ht="37.5" customHeight="1">
      <c r="A32" s="89"/>
      <c r="B32" s="90"/>
      <c r="C32" s="79" t="e">
        <f t="shared" si="0"/>
        <v>#NAME?</v>
      </c>
      <c r="D32" s="91"/>
      <c r="E32" s="92"/>
      <c r="F32" s="9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admin665</cp:lastModifiedBy>
  <cp:lastPrinted>2019-02-05T05:57:28Z</cp:lastPrinted>
  <dcterms:created xsi:type="dcterms:W3CDTF">1999-06-18T11:49:53Z</dcterms:created>
  <dcterms:modified xsi:type="dcterms:W3CDTF">2019-02-12T05:26:05Z</dcterms:modified>
  <cp:category/>
  <cp:version/>
  <cp:contentType/>
  <cp:contentStatus/>
</cp:coreProperties>
</file>